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5" yWindow="330" windowWidth="22695" windowHeight="9270" activeTab="0"/>
  </bookViews>
  <sheets>
    <sheet name="Výzva č. 3" sheetId="1" r:id="rId1"/>
  </sheets>
  <externalReferences>
    <externalReference r:id="rId4"/>
  </externalReferences>
  <definedNames>
    <definedName name="_xlnm._FilterDatabase" localSheetId="0" hidden="1">'Výzva č. 3'!$B$2:$H$36</definedName>
    <definedName name="Z_332C7072_1BE9_4CB3_A19B_B2256FADBA8E_.wvu.FilterData" localSheetId="0" hidden="1">'Výzva č. 3'!$F$2:$H$2</definedName>
    <definedName name="Z_37808015_6C8A_429E_A6CD_7E59CC44C672_.wvu.FilterData" localSheetId="0" hidden="1">'Výzva č. 3'!$F$2:$H$2</definedName>
    <definedName name="Z_416FE748_FA6E_4E54_AB95_3CA5C79A941C_.wvu.FilterData" localSheetId="0" hidden="1">'Výzva č. 3'!$B$2:$H$34</definedName>
    <definedName name="Z_5017E53F_2C1E_442A_B27E_893A21EB828E_.wvu.FilterData" localSheetId="0" hidden="1">'Výzva č. 3'!$F$2:$H$34</definedName>
    <definedName name="Z_53087C7B_F3E6_4E2F_94A2_60D34F309C71_.wvu.FilterData" localSheetId="0" hidden="1">'Výzva č. 3'!$F$2:$H$2</definedName>
    <definedName name="Z_698CF192_8202_4AF9_ADA8_6E76635CFB1F_.wvu.FilterData" localSheetId="0" hidden="1">'Výzva č. 3'!$F$2:$H$2</definedName>
    <definedName name="Z_6BFBAEAC_1354_4995_832C_29245326820F_.wvu.FilterData" localSheetId="0" hidden="1">'Výzva č. 3'!$B$2:$H$34</definedName>
    <definedName name="Z_827261DD_C4E0_42A0_9536_81E6BDD0C1F0_.wvu.FilterData" localSheetId="0" hidden="1">'Výzva č. 3'!$F$2:$H$2</definedName>
    <definedName name="Z_91C389CF_0DBA_4D84_A9F9_67A6F7B749C5_.wvu.FilterData" localSheetId="0" hidden="1">'Výzva č. 3'!$F$2:$H$2</definedName>
    <definedName name="Z_9363C898_E290_4E4A_BAC2_AE42F64D9127_.wvu.FilterData" localSheetId="0" hidden="1">'Výzva č. 3'!$B$2:$H$34</definedName>
    <definedName name="Z_995A7064_5D63_4E21_8AFF_ECEC4E27E58B_.wvu.FilterData" localSheetId="0" hidden="1">'Výzva č. 3'!$B$2:$H$34</definedName>
    <definedName name="Z_995A7064_5D63_4E21_8AFF_ECEC4E27E58B_.wvu.PrintArea" localSheetId="0" hidden="1">'Výzva č. 3'!$A$4:$H$24</definedName>
    <definedName name="Z_9C636117_498B_402A_902B_9C319F947500_.wvu.FilterData" localSheetId="0" hidden="1">'Výzva č. 3'!$F$2:$H$2</definedName>
    <definedName name="Z_AE889CD2_FDBE_48DF_915A_8A76E3A58772_.wvu.FilterData" localSheetId="0" hidden="1">'Výzva č. 3'!$F$2:$H$2</definedName>
    <definedName name="Z_AF8025F2_66BE_4631_A89A_CA108DEE4303_.wvu.FilterData" localSheetId="0" hidden="1">'Výzva č. 3'!$F$2:$H$2</definedName>
    <definedName name="Z_CE09B289_F7D0_41BD_8878_A6F7124E6CB8_.wvu.FilterData" localSheetId="0" hidden="1">'Výzva č. 3'!$F$2:$H$2</definedName>
    <definedName name="Z_FDDBFE30_1402_4025_80F6_E923E5101F06_.wvu.FilterData" localSheetId="0" hidden="1">'Výzva č. 3'!$F$2:$H$2</definedName>
  </definedNames>
  <calcPr calcId="145621"/>
</workbook>
</file>

<file path=xl/sharedStrings.xml><?xml version="1.0" encoding="utf-8"?>
<sst xmlns="http://schemas.openxmlformats.org/spreadsheetml/2006/main" count="114" uniqueCount="99">
  <si>
    <t>pořadové číslo</t>
  </si>
  <si>
    <t>Registrační číslo žádosti</t>
  </si>
  <si>
    <t>Poř.č.</t>
  </si>
  <si>
    <t>Datum přijetí žádosti</t>
  </si>
  <si>
    <t>čas</t>
  </si>
  <si>
    <t>Administrátor</t>
  </si>
  <si>
    <t>Název příjemce</t>
  </si>
  <si>
    <t>Celkové výdaje</t>
  </si>
  <si>
    <t>Způsobilé výdaje</t>
  </si>
  <si>
    <t>SWISS</t>
  </si>
  <si>
    <t>SR</t>
  </si>
  <si>
    <t>vlastní zdroje</t>
  </si>
  <si>
    <t>Swiss + SR</t>
  </si>
  <si>
    <t>Kumulativní součet</t>
  </si>
  <si>
    <t>CH.10/3/072</t>
  </si>
  <si>
    <t>3.</t>
  </si>
  <si>
    <t>Petr Čermák</t>
  </si>
  <si>
    <t>SZZ Krnov</t>
  </si>
  <si>
    <t>Vybudování centra komplexní systematické domácí ošetřovatelské péče při SZZ v Krnově</t>
  </si>
  <si>
    <t>CH.10/3/077</t>
  </si>
  <si>
    <t>8.</t>
  </si>
  <si>
    <t>Domácí hospic Jordán, o.p.s.</t>
  </si>
  <si>
    <t>DHJ - dostupná domácí péče pro každého!</t>
  </si>
  <si>
    <t>CH.10/3/079</t>
  </si>
  <si>
    <t>10.</t>
  </si>
  <si>
    <t>Tomáš Hrůza</t>
  </si>
  <si>
    <t>Charita Prostějov</t>
  </si>
  <si>
    <t>Důstojný život pro těžce nemocné v domácím prostředí</t>
  </si>
  <si>
    <t>CH.10/3/070</t>
  </si>
  <si>
    <t>1.</t>
  </si>
  <si>
    <t>Radek Pasák</t>
  </si>
  <si>
    <t>MEDICA zdravotní péče, s.r.o.</t>
  </si>
  <si>
    <t>Rozšíření služeb a dostupnosti péče mobilního hospice při MEDICA zdravotní péče, s.r.o. - fáze 2</t>
  </si>
  <si>
    <t>CH.10/3/088</t>
  </si>
  <si>
    <t>19.</t>
  </si>
  <si>
    <t>Jana Štědrá</t>
  </si>
  <si>
    <t>Oblastní charita Červený Kostelec</t>
  </si>
  <si>
    <t>Posílení komplexnosti a mobility modelového řešení domácí hospocové péče v regionu působnosti Mobilního hospice Anežky České v Červeném Kostelci a okolí</t>
  </si>
  <si>
    <t>CH.10/3/073</t>
  </si>
  <si>
    <t>4.</t>
  </si>
  <si>
    <t>Renata Bednářová</t>
  </si>
  <si>
    <t>RUAH, o.p.s.</t>
  </si>
  <si>
    <t>Zvýšení kvality a dostupnosti péče pro seniory, nemocné a umírající v domácím prostředí</t>
  </si>
  <si>
    <t>CH.10/3/074</t>
  </si>
  <si>
    <t>5.</t>
  </si>
  <si>
    <t>Diecézní charita Brno</t>
  </si>
  <si>
    <t>Auto a zdravotní pomůcky pro domácí hospicovou péči Bárka</t>
  </si>
  <si>
    <t>CH.10/3/082</t>
  </si>
  <si>
    <t>13.</t>
  </si>
  <si>
    <t>Malyra</t>
  </si>
  <si>
    <t>Domácí a paliativní péče - důstojný a kvalitní život až do konce</t>
  </si>
  <si>
    <t>CH.10/3/089</t>
  </si>
  <si>
    <t>20.</t>
  </si>
  <si>
    <t>Středomoravská nemocniční, a.s.</t>
  </si>
  <si>
    <t>Modernizace a obnova zdravotnických prostředků za účelem podpory rozvoje domácí ošetřovatelské péče se zvláštním důrazem na oblast geriatrické a paliativní péče na území přerovského regionu</t>
  </si>
  <si>
    <t>CH.10/3/071</t>
  </si>
  <si>
    <t>2.</t>
  </si>
  <si>
    <t>Zdeňka Zatloukalová</t>
  </si>
  <si>
    <t>Oblastní charita Trutnov</t>
  </si>
  <si>
    <t>Rozvoj paliativní péče v komplexním pojetí péče o pacienta v terminálním stádiu</t>
  </si>
  <si>
    <t>CH.10/3/080</t>
  </si>
  <si>
    <t>11.</t>
  </si>
  <si>
    <t>Charita Olomouc</t>
  </si>
  <si>
    <t>Důstojný život pro dlouhodobě nemocné a umírající na Olomoucku</t>
  </si>
  <si>
    <t>CH.10/3/081</t>
  </si>
  <si>
    <t>12.</t>
  </si>
  <si>
    <t>Pracoviště ošetřovatelské péče, s. r. o.</t>
  </si>
  <si>
    <t>Nákup zdravotnických pomůcek</t>
  </si>
  <si>
    <t>CH.10/3/087</t>
  </si>
  <si>
    <t>18.</t>
  </si>
  <si>
    <t>Tři, o.p.s.</t>
  </si>
  <si>
    <t>Domácí paliativní péče ve středočeském kraji</t>
  </si>
  <si>
    <t>CH.10/3/075</t>
  </si>
  <si>
    <t>6.</t>
  </si>
  <si>
    <t>Hospic Sv. Zdislavy - Mobilní multidisciplinární paliativní péče - podpora života s nevyléčitelnou chorobou v přirozeném prostředí v okrese Třebíč</t>
  </si>
  <si>
    <t>CH.10/3/085</t>
  </si>
  <si>
    <t>16.</t>
  </si>
  <si>
    <t>Oblastní nemocnice Mladá Boleslav, a.s.</t>
  </si>
  <si>
    <t>Zkvalitnění služeb Domácí zdravotní péče v ONMB</t>
  </si>
  <si>
    <t>CH.10/3/092</t>
  </si>
  <si>
    <t>23.</t>
  </si>
  <si>
    <t>Farní charita Starý Knín</t>
  </si>
  <si>
    <t>Obnova vybavení a rozšíření činností ošetřovatelské služby FCHSK</t>
  </si>
  <si>
    <t>CH.10/3/084</t>
  </si>
  <si>
    <t>15.</t>
  </si>
  <si>
    <t>Charita Zábřeh</t>
  </si>
  <si>
    <t>Domácí hospicová péče - dostupnost a kvalita bez kompromisů</t>
  </si>
  <si>
    <t>CH.10/3/076</t>
  </si>
  <si>
    <t>7.</t>
  </si>
  <si>
    <t>Rozvoj domácí ošetřovatelské péče</t>
  </si>
  <si>
    <t>CH.10/3/086</t>
  </si>
  <si>
    <t>17.</t>
  </si>
  <si>
    <t>Sdružení zdravotnických organizací II Brno, p.o.</t>
  </si>
  <si>
    <t>Rozšíření a zefektivnění služeb domácí péče</t>
  </si>
  <si>
    <t>Doporučené sub-projekty</t>
  </si>
  <si>
    <t>Náhradní sub-projekty</t>
  </si>
  <si>
    <t>CELKEM</t>
  </si>
  <si>
    <t xml:space="preserve">Příloha č. 1 Seznam doporučených a náhradních sub-projektů </t>
  </si>
  <si>
    <t>Název sub-projektu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</si>
</sst>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/>
    </xf>
    <xf numFmtId="14" fontId="0" fillId="0" borderId="3" xfId="0" applyNumberFormat="1" applyBorder="1"/>
    <xf numFmtId="20" fontId="0" fillId="0" borderId="3" xfId="0" applyNumberFormat="1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4" fontId="2" fillId="0" borderId="3" xfId="0" applyNumberFormat="1" applyFont="1" applyBorder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4" fontId="0" fillId="0" borderId="0" xfId="0" applyNumberFormat="1"/>
    <xf numFmtId="0" fontId="3" fillId="2" borderId="4" xfId="0" applyFont="1" applyFill="1" applyBorder="1" applyAlignment="1">
      <alignment vertical="top" wrapText="1"/>
    </xf>
    <xf numFmtId="0" fontId="2" fillId="0" borderId="5" xfId="0" applyFont="1" applyBorder="1"/>
    <xf numFmtId="0" fontId="0" fillId="0" borderId="6" xfId="0" applyBorder="1"/>
    <xf numFmtId="0" fontId="0" fillId="0" borderId="6" xfId="0" applyBorder="1" applyAlignment="1">
      <alignment horizontal="left"/>
    </xf>
    <xf numFmtId="14" fontId="0" fillId="0" borderId="6" xfId="0" applyNumberFormat="1" applyBorder="1"/>
    <xf numFmtId="0" fontId="0" fillId="0" borderId="6" xfId="0" applyBorder="1" applyAlignment="1">
      <alignment wrapText="1"/>
    </xf>
    <xf numFmtId="4" fontId="2" fillId="0" borderId="6" xfId="0" applyNumberFormat="1" applyFont="1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 2" xfId="20"/>
    <cellStyle name="Excel Built-in Normal" xfId="21"/>
    <cellStyle name="Hypertextový odkaz 2" xfId="22"/>
    <cellStyle name="Normální 10" xfId="23"/>
    <cellStyle name="Normální 2" xfId="24"/>
    <cellStyle name="Normální 2 2" xfId="25"/>
    <cellStyle name="Normální 3" xfId="26"/>
    <cellStyle name="Normální 4" xfId="27"/>
    <cellStyle name="Procenta 10" xfId="28"/>
    <cellStyle name="Procenta 2" xfId="29"/>
    <cellStyle name="Procenta 3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352;v&#253;carsk&#233;%20fondy\V&#221;ZVY\3.%20v&#253;zva\Hodnot&#237;c&#237;%20komise\Z&#225;pis\Rozpo&#269;ty%20final%203.%20v&#253;zh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2"/>
      <sheetName val="077"/>
      <sheetName val="079"/>
      <sheetName val="070"/>
      <sheetName val="088"/>
      <sheetName val="073"/>
      <sheetName val="074"/>
      <sheetName val="082"/>
      <sheetName val="089"/>
      <sheetName val="071"/>
      <sheetName val="080"/>
      <sheetName val="081"/>
      <sheetName val="087"/>
      <sheetName val="075"/>
      <sheetName val="085"/>
      <sheetName val="092"/>
      <sheetName val="084"/>
      <sheetName val="076"/>
      <sheetName val="086"/>
      <sheetName val="final"/>
    </sheetNames>
    <sheetDataSet>
      <sheetData sheetId="0">
        <row r="102">
          <cell r="I102">
            <v>1437888</v>
          </cell>
        </row>
        <row r="108">
          <cell r="F108">
            <v>1437888</v>
          </cell>
        </row>
        <row r="109">
          <cell r="F109">
            <v>215683.19999999998</v>
          </cell>
        </row>
        <row r="110">
          <cell r="F110">
            <v>1038874.0799999998</v>
          </cell>
        </row>
        <row r="111">
          <cell r="F111">
            <v>183330.72</v>
          </cell>
        </row>
      </sheetData>
      <sheetData sheetId="1">
        <row r="43">
          <cell r="I43">
            <v>1428085</v>
          </cell>
        </row>
        <row r="49">
          <cell r="F49">
            <v>1428085</v>
          </cell>
        </row>
        <row r="50">
          <cell r="F50">
            <v>142808.5</v>
          </cell>
        </row>
        <row r="51">
          <cell r="F51">
            <v>1092485.02</v>
          </cell>
        </row>
        <row r="52">
          <cell r="F52">
            <v>192791.475</v>
          </cell>
        </row>
      </sheetData>
      <sheetData sheetId="2">
        <row r="50">
          <cell r="M50">
            <v>758080</v>
          </cell>
        </row>
        <row r="60">
          <cell r="G60">
            <v>758080</v>
          </cell>
        </row>
        <row r="61">
          <cell r="G61">
            <v>75808</v>
          </cell>
        </row>
        <row r="62">
          <cell r="G62">
            <v>579931.2</v>
          </cell>
        </row>
        <row r="63">
          <cell r="G63">
            <v>102340.8</v>
          </cell>
        </row>
      </sheetData>
      <sheetData sheetId="3">
        <row r="38">
          <cell r="I38">
            <v>727470</v>
          </cell>
        </row>
        <row r="44">
          <cell r="F44">
            <v>727470</v>
          </cell>
        </row>
        <row r="45">
          <cell r="F45">
            <v>290988</v>
          </cell>
        </row>
        <row r="46">
          <cell r="F46">
            <v>371009.7</v>
          </cell>
        </row>
        <row r="47">
          <cell r="F47">
            <v>65472.299999999996</v>
          </cell>
        </row>
      </sheetData>
      <sheetData sheetId="4">
        <row r="63">
          <cell r="M63">
            <v>1303842</v>
          </cell>
        </row>
        <row r="68">
          <cell r="G68">
            <v>1303842</v>
          </cell>
        </row>
        <row r="69">
          <cell r="G69">
            <v>130384.20000000001</v>
          </cell>
        </row>
        <row r="70">
          <cell r="G70">
            <v>997439.13</v>
          </cell>
        </row>
        <row r="71">
          <cell r="G71">
            <v>176018.67</v>
          </cell>
        </row>
      </sheetData>
      <sheetData sheetId="5">
        <row r="58">
          <cell r="I58">
            <v>1188590</v>
          </cell>
        </row>
        <row r="64">
          <cell r="G64">
            <v>1188590</v>
          </cell>
        </row>
        <row r="65">
          <cell r="G65">
            <v>118859</v>
          </cell>
        </row>
        <row r="66">
          <cell r="G66">
            <v>909271.35</v>
          </cell>
        </row>
        <row r="67">
          <cell r="G67">
            <v>160459.65000000002</v>
          </cell>
        </row>
      </sheetData>
      <sheetData sheetId="6">
        <row r="56">
          <cell r="I56">
            <v>573500</v>
          </cell>
        </row>
        <row r="62">
          <cell r="G62">
            <v>573500</v>
          </cell>
        </row>
        <row r="63">
          <cell r="G63">
            <v>57350</v>
          </cell>
        </row>
        <row r="64">
          <cell r="G64">
            <v>438727.5</v>
          </cell>
        </row>
        <row r="65">
          <cell r="G65">
            <v>77422.5</v>
          </cell>
        </row>
      </sheetData>
      <sheetData sheetId="7">
        <row r="65">
          <cell r="I65">
            <v>708326</v>
          </cell>
        </row>
        <row r="71">
          <cell r="G71">
            <v>708326</v>
          </cell>
        </row>
        <row r="72">
          <cell r="G72">
            <v>283330.4</v>
          </cell>
        </row>
        <row r="73">
          <cell r="G73">
            <v>361246.26</v>
          </cell>
        </row>
        <row r="74">
          <cell r="G74">
            <v>63749.34</v>
          </cell>
        </row>
      </sheetData>
      <sheetData sheetId="8">
        <row r="81">
          <cell r="M81">
            <v>939999.2805666664</v>
          </cell>
        </row>
        <row r="89">
          <cell r="G89">
            <v>939999.2805666664</v>
          </cell>
        </row>
        <row r="90">
          <cell r="G90">
            <v>375999.71222666657</v>
          </cell>
        </row>
        <row r="91">
          <cell r="G91">
            <v>479399.6330889998</v>
          </cell>
        </row>
        <row r="92">
          <cell r="G92">
            <v>84599.93525099997</v>
          </cell>
        </row>
      </sheetData>
      <sheetData sheetId="9">
        <row r="73">
          <cell r="L73">
            <v>3189965</v>
          </cell>
        </row>
        <row r="79">
          <cell r="G79">
            <v>1506215</v>
          </cell>
        </row>
        <row r="80">
          <cell r="G80">
            <v>150621.5</v>
          </cell>
        </row>
        <row r="81">
          <cell r="G81">
            <v>1152254.48</v>
          </cell>
        </row>
        <row r="82">
          <cell r="G82">
            <v>203339.02</v>
          </cell>
        </row>
      </sheetData>
      <sheetData sheetId="10">
        <row r="47">
          <cell r="M47">
            <v>1237948</v>
          </cell>
        </row>
        <row r="55">
          <cell r="G55">
            <v>1237948</v>
          </cell>
        </row>
        <row r="56">
          <cell r="G56">
            <v>123794.8</v>
          </cell>
        </row>
        <row r="57">
          <cell r="G57">
            <v>947030.22</v>
          </cell>
        </row>
        <row r="58">
          <cell r="G58">
            <v>167122.98</v>
          </cell>
        </row>
      </sheetData>
      <sheetData sheetId="11">
        <row r="63">
          <cell r="I63">
            <v>952504</v>
          </cell>
        </row>
        <row r="69">
          <cell r="F69">
            <v>952504</v>
          </cell>
        </row>
        <row r="70">
          <cell r="F70">
            <v>381001.60000000003</v>
          </cell>
        </row>
        <row r="71">
          <cell r="F71">
            <v>485777.04000000004</v>
          </cell>
        </row>
        <row r="72">
          <cell r="F72">
            <v>85725.36</v>
          </cell>
        </row>
      </sheetData>
      <sheetData sheetId="12">
        <row r="79">
          <cell r="L79">
            <v>1079105</v>
          </cell>
        </row>
        <row r="85">
          <cell r="G85">
            <v>1079105</v>
          </cell>
        </row>
        <row r="86">
          <cell r="G86">
            <v>107910.5</v>
          </cell>
        </row>
        <row r="87">
          <cell r="G87">
            <v>825515.3200000001</v>
          </cell>
        </row>
        <row r="88">
          <cell r="G88">
            <v>145679.18</v>
          </cell>
        </row>
      </sheetData>
      <sheetData sheetId="13">
        <row r="89">
          <cell r="I89">
            <v>1400000</v>
          </cell>
        </row>
        <row r="95">
          <cell r="G95">
            <v>1400000</v>
          </cell>
        </row>
        <row r="96">
          <cell r="G96">
            <v>140000</v>
          </cell>
        </row>
        <row r="97">
          <cell r="G97">
            <v>1071000</v>
          </cell>
        </row>
        <row r="98">
          <cell r="G98">
            <v>189000</v>
          </cell>
        </row>
      </sheetData>
      <sheetData sheetId="14">
        <row r="95">
          <cell r="I95">
            <v>499923</v>
          </cell>
        </row>
        <row r="100">
          <cell r="G100">
            <v>499923</v>
          </cell>
        </row>
        <row r="101">
          <cell r="G101">
            <v>74988.45</v>
          </cell>
        </row>
        <row r="102">
          <cell r="G102">
            <v>361194.3675</v>
          </cell>
        </row>
        <row r="103">
          <cell r="G103">
            <v>63740.1825</v>
          </cell>
        </row>
      </sheetData>
      <sheetData sheetId="15">
        <row r="54">
          <cell r="I54">
            <v>567650</v>
          </cell>
        </row>
        <row r="60">
          <cell r="G60">
            <v>507650</v>
          </cell>
        </row>
        <row r="61">
          <cell r="G61">
            <v>50765</v>
          </cell>
        </row>
        <row r="62">
          <cell r="G62">
            <v>388352.25</v>
          </cell>
        </row>
        <row r="63">
          <cell r="G63">
            <v>68532.75</v>
          </cell>
        </row>
      </sheetData>
      <sheetData sheetId="16">
        <row r="62">
          <cell r="M62">
            <v>1273386</v>
          </cell>
        </row>
        <row r="67">
          <cell r="G67">
            <v>1273386</v>
          </cell>
        </row>
        <row r="68">
          <cell r="G68">
            <v>127338.6</v>
          </cell>
        </row>
        <row r="69">
          <cell r="G69">
            <v>974140.2899999999</v>
          </cell>
        </row>
        <row r="70">
          <cell r="G70">
            <v>171907.11000000002</v>
          </cell>
        </row>
      </sheetData>
      <sheetData sheetId="17">
        <row r="70">
          <cell r="I70">
            <v>691831</v>
          </cell>
        </row>
        <row r="76">
          <cell r="G76">
            <v>691831</v>
          </cell>
        </row>
        <row r="77">
          <cell r="G77">
            <v>69183.1</v>
          </cell>
        </row>
        <row r="78">
          <cell r="G78">
            <v>529250.71</v>
          </cell>
        </row>
        <row r="79">
          <cell r="G79">
            <v>93397.18500000001</v>
          </cell>
        </row>
      </sheetData>
      <sheetData sheetId="18">
        <row r="55">
          <cell r="M55">
            <v>1495000</v>
          </cell>
        </row>
        <row r="60">
          <cell r="G60">
            <v>1469863</v>
          </cell>
        </row>
        <row r="61">
          <cell r="G61">
            <v>220480</v>
          </cell>
        </row>
        <row r="62">
          <cell r="G62">
            <v>1061976</v>
          </cell>
        </row>
        <row r="63">
          <cell r="G63">
            <v>187407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80" zoomScaleNormal="80" workbookViewId="0" topLeftCell="A1">
      <selection activeCell="S7" sqref="S7"/>
    </sheetView>
  </sheetViews>
  <sheetFormatPr defaultColWidth="9.140625" defaultRowHeight="15"/>
  <cols>
    <col min="1" max="1" width="13.421875" style="0" customWidth="1"/>
    <col min="2" max="2" width="15.421875" style="0" customWidth="1"/>
    <col min="3" max="3" width="9.140625" style="0" hidden="1" customWidth="1"/>
    <col min="4" max="4" width="10.140625" style="0" hidden="1" customWidth="1"/>
    <col min="5" max="5" width="8.8515625" style="0" hidden="1" customWidth="1"/>
    <col min="6" max="6" width="19.28125" style="0" hidden="1" customWidth="1"/>
    <col min="7" max="7" width="25.00390625" style="0" customWidth="1"/>
    <col min="8" max="8" width="48.7109375" style="0" customWidth="1"/>
    <col min="9" max="9" width="16.8515625" style="0" hidden="1" customWidth="1"/>
    <col min="10" max="10" width="18.421875" style="0" customWidth="1"/>
    <col min="11" max="11" width="16.00390625" style="0" customWidth="1"/>
    <col min="12" max="12" width="15.421875" style="0" customWidth="1"/>
    <col min="13" max="13" width="15.8515625" style="0" hidden="1" customWidth="1"/>
    <col min="14" max="14" width="19.421875" style="0" hidden="1" customWidth="1"/>
    <col min="15" max="15" width="14.7109375" style="0" hidden="1" customWidth="1"/>
  </cols>
  <sheetData>
    <row r="1" spans="1:15" ht="21" customHeight="1" thickBo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5" ht="40.15" customHeight="1">
      <c r="A2" s="2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98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 s="19" customFormat="1" ht="27" customHeight="1">
      <c r="A3" s="33" t="s">
        <v>94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1:15" ht="30">
      <c r="A4" s="3">
        <v>1</v>
      </c>
      <c r="B4" s="4" t="s">
        <v>14</v>
      </c>
      <c r="C4" s="5" t="s">
        <v>15</v>
      </c>
      <c r="D4" s="6">
        <v>42060</v>
      </c>
      <c r="E4" s="7">
        <v>0.4618055555555556</v>
      </c>
      <c r="F4" s="4" t="s">
        <v>16</v>
      </c>
      <c r="G4" s="8" t="s">
        <v>17</v>
      </c>
      <c r="H4" s="8" t="s">
        <v>18</v>
      </c>
      <c r="I4" s="9">
        <f>'[1]072'!I102</f>
        <v>1437888</v>
      </c>
      <c r="J4" s="9">
        <f>'[1]072'!F108</f>
        <v>1437888</v>
      </c>
      <c r="K4" s="9">
        <f>'[1]072'!F110</f>
        <v>1038874.0799999998</v>
      </c>
      <c r="L4" s="9">
        <f>'[1]072'!F111</f>
        <v>183330.72</v>
      </c>
      <c r="M4" s="9">
        <f>'[1]072'!F109</f>
        <v>215683.19999999998</v>
      </c>
      <c r="N4" s="9">
        <f>K4+L4</f>
        <v>1222204.7999999998</v>
      </c>
      <c r="O4" s="9">
        <f>SUM($N$4:N4)</f>
        <v>1222204.7999999998</v>
      </c>
    </row>
    <row r="5" spans="1:15" ht="30">
      <c r="A5" s="3">
        <v>2</v>
      </c>
      <c r="B5" s="4" t="s">
        <v>19</v>
      </c>
      <c r="C5" s="5" t="s">
        <v>20</v>
      </c>
      <c r="D5" s="6">
        <v>42061</v>
      </c>
      <c r="E5" s="4"/>
      <c r="F5" s="4" t="s">
        <v>16</v>
      </c>
      <c r="G5" s="8" t="s">
        <v>21</v>
      </c>
      <c r="H5" s="4" t="s">
        <v>22</v>
      </c>
      <c r="I5" s="9">
        <f>'[1]077'!I43</f>
        <v>1428085</v>
      </c>
      <c r="J5" s="9">
        <f>'[1]077'!F49</f>
        <v>1428085</v>
      </c>
      <c r="K5" s="9">
        <f>'[1]077'!F51</f>
        <v>1092485.02</v>
      </c>
      <c r="L5" s="9">
        <f>'[1]077'!F52</f>
        <v>192791.475</v>
      </c>
      <c r="M5" s="9">
        <f>'[1]077'!F50</f>
        <v>142808.5</v>
      </c>
      <c r="N5" s="9">
        <f aca="true" t="shared" si="0" ref="N5:N24">K5+L5</f>
        <v>1285276.495</v>
      </c>
      <c r="O5" s="9">
        <f>SUM($N$4:N5)</f>
        <v>2507481.295</v>
      </c>
    </row>
    <row r="6" spans="1:15" ht="30">
      <c r="A6" s="3">
        <v>3</v>
      </c>
      <c r="B6" s="4" t="s">
        <v>23</v>
      </c>
      <c r="C6" s="5" t="s">
        <v>24</v>
      </c>
      <c r="D6" s="6">
        <v>42061</v>
      </c>
      <c r="E6" s="4"/>
      <c r="F6" s="4" t="s">
        <v>25</v>
      </c>
      <c r="G6" s="8" t="s">
        <v>26</v>
      </c>
      <c r="H6" s="8" t="s">
        <v>27</v>
      </c>
      <c r="I6" s="9">
        <f>'[1]079'!M50</f>
        <v>758080</v>
      </c>
      <c r="J6" s="9">
        <f>'[1]079'!G60</f>
        <v>758080</v>
      </c>
      <c r="K6" s="9">
        <f>'[1]079'!G62</f>
        <v>579931.2</v>
      </c>
      <c r="L6" s="9">
        <f>'[1]079'!G63</f>
        <v>102340.8</v>
      </c>
      <c r="M6" s="9">
        <f>'[1]079'!G61</f>
        <v>75808</v>
      </c>
      <c r="N6" s="9">
        <f t="shared" si="0"/>
        <v>682272</v>
      </c>
      <c r="O6" s="9">
        <f>SUM($N$4:N6)</f>
        <v>3189753.295</v>
      </c>
    </row>
    <row r="7" spans="1:15" ht="30">
      <c r="A7" s="3">
        <v>4</v>
      </c>
      <c r="B7" s="4" t="s">
        <v>28</v>
      </c>
      <c r="C7" s="5" t="s">
        <v>29</v>
      </c>
      <c r="D7" s="6">
        <v>42059</v>
      </c>
      <c r="E7" s="4"/>
      <c r="F7" s="4" t="s">
        <v>30</v>
      </c>
      <c r="G7" s="8" t="s">
        <v>31</v>
      </c>
      <c r="H7" s="8" t="s">
        <v>32</v>
      </c>
      <c r="I7" s="9">
        <f>'[1]070'!I38</f>
        <v>727470</v>
      </c>
      <c r="J7" s="9">
        <f>'[1]070'!F44</f>
        <v>727470</v>
      </c>
      <c r="K7" s="9">
        <f>'[1]070'!F46</f>
        <v>371009.7</v>
      </c>
      <c r="L7" s="9">
        <f>'[1]070'!F47</f>
        <v>65472.299999999996</v>
      </c>
      <c r="M7" s="9">
        <f>'[1]070'!F45</f>
        <v>290988</v>
      </c>
      <c r="N7" s="9">
        <f t="shared" si="0"/>
        <v>436482</v>
      </c>
      <c r="O7" s="9">
        <f>SUM($N$4:N7)</f>
        <v>3626235.295</v>
      </c>
    </row>
    <row r="8" spans="1:15" ht="60">
      <c r="A8" s="3">
        <v>5</v>
      </c>
      <c r="B8" s="4" t="s">
        <v>33</v>
      </c>
      <c r="C8" s="5" t="s">
        <v>34</v>
      </c>
      <c r="D8" s="6">
        <v>42075</v>
      </c>
      <c r="E8" s="4"/>
      <c r="F8" s="4" t="s">
        <v>35</v>
      </c>
      <c r="G8" s="8" t="s">
        <v>36</v>
      </c>
      <c r="H8" s="8" t="s">
        <v>37</v>
      </c>
      <c r="I8" s="9">
        <f>'[1]088'!M63</f>
        <v>1303842</v>
      </c>
      <c r="J8" s="9">
        <f>'[1]088'!G68</f>
        <v>1303842</v>
      </c>
      <c r="K8" s="9">
        <f>'[1]088'!G70</f>
        <v>997439.13</v>
      </c>
      <c r="L8" s="9">
        <f>'[1]088'!G71</f>
        <v>176018.67</v>
      </c>
      <c r="M8" s="9">
        <f>'[1]088'!G69</f>
        <v>130384.20000000001</v>
      </c>
      <c r="N8" s="9">
        <f t="shared" si="0"/>
        <v>1173457.8</v>
      </c>
      <c r="O8" s="9">
        <f>SUM($N$4:N8)</f>
        <v>4799693.095</v>
      </c>
    </row>
    <row r="9" spans="1:15" ht="30">
      <c r="A9" s="3">
        <v>6</v>
      </c>
      <c r="B9" s="4" t="s">
        <v>38</v>
      </c>
      <c r="C9" s="5" t="s">
        <v>39</v>
      </c>
      <c r="D9" s="6">
        <v>42061</v>
      </c>
      <c r="E9" s="4"/>
      <c r="F9" s="4" t="s">
        <v>40</v>
      </c>
      <c r="G9" s="8" t="s">
        <v>41</v>
      </c>
      <c r="H9" s="8" t="s">
        <v>42</v>
      </c>
      <c r="I9" s="9">
        <f>'[1]073'!I58</f>
        <v>1188590</v>
      </c>
      <c r="J9" s="9">
        <f>'[1]073'!G64</f>
        <v>1188590</v>
      </c>
      <c r="K9" s="9">
        <f>'[1]073'!G66</f>
        <v>909271.35</v>
      </c>
      <c r="L9" s="9">
        <f>'[1]073'!G67</f>
        <v>160459.65000000002</v>
      </c>
      <c r="M9" s="9">
        <f>'[1]073'!G65</f>
        <v>118859</v>
      </c>
      <c r="N9" s="9">
        <f t="shared" si="0"/>
        <v>1069731</v>
      </c>
      <c r="O9" s="9">
        <f>SUM($N$4:N9)</f>
        <v>5869424.095</v>
      </c>
    </row>
    <row r="10" spans="1:15" ht="30">
      <c r="A10" s="3">
        <v>7</v>
      </c>
      <c r="B10" s="4" t="s">
        <v>43</v>
      </c>
      <c r="C10" s="5" t="s">
        <v>44</v>
      </c>
      <c r="D10" s="6">
        <v>42061</v>
      </c>
      <c r="E10" s="4"/>
      <c r="F10" s="4" t="s">
        <v>30</v>
      </c>
      <c r="G10" s="8" t="s">
        <v>45</v>
      </c>
      <c r="H10" s="8" t="s">
        <v>46</v>
      </c>
      <c r="I10" s="9">
        <f>'[1]074'!I56</f>
        <v>573500</v>
      </c>
      <c r="J10" s="9">
        <f>'[1]074'!G62</f>
        <v>573500</v>
      </c>
      <c r="K10" s="9">
        <f>'[1]074'!G64</f>
        <v>438727.5</v>
      </c>
      <c r="L10" s="9">
        <f>'[1]074'!G65</f>
        <v>77422.5</v>
      </c>
      <c r="M10" s="9">
        <f>'[1]074'!G63</f>
        <v>57350</v>
      </c>
      <c r="N10" s="9">
        <f t="shared" si="0"/>
        <v>516150</v>
      </c>
      <c r="O10" s="9">
        <f>SUM($N$4:N10)</f>
        <v>6385574.095</v>
      </c>
    </row>
    <row r="11" spans="1:15" ht="30">
      <c r="A11" s="3">
        <v>8</v>
      </c>
      <c r="B11" s="4" t="s">
        <v>47</v>
      </c>
      <c r="C11" s="5" t="s">
        <v>48</v>
      </c>
      <c r="D11" s="6">
        <v>42062</v>
      </c>
      <c r="E11" s="4"/>
      <c r="F11" s="4" t="s">
        <v>40</v>
      </c>
      <c r="G11" s="8" t="s">
        <v>49</v>
      </c>
      <c r="H11" s="8" t="s">
        <v>50</v>
      </c>
      <c r="I11" s="9">
        <f>'[1]082'!I65</f>
        <v>708326</v>
      </c>
      <c r="J11" s="9">
        <f>'[1]082'!G71</f>
        <v>708326</v>
      </c>
      <c r="K11" s="9">
        <f>'[1]082'!G73</f>
        <v>361246.26</v>
      </c>
      <c r="L11" s="9">
        <f>'[1]082'!G74</f>
        <v>63749.34</v>
      </c>
      <c r="M11" s="9">
        <f>'[1]082'!G72</f>
        <v>283330.4</v>
      </c>
      <c r="N11" s="9">
        <f t="shared" si="0"/>
        <v>424995.6</v>
      </c>
      <c r="O11" s="9">
        <f>SUM($N$4:N11)</f>
        <v>6810569.694999999</v>
      </c>
    </row>
    <row r="12" spans="1:15" ht="60">
      <c r="A12" s="3">
        <v>9</v>
      </c>
      <c r="B12" s="4" t="s">
        <v>51</v>
      </c>
      <c r="C12" s="5" t="s">
        <v>52</v>
      </c>
      <c r="D12" s="6">
        <v>42075</v>
      </c>
      <c r="E12" s="4"/>
      <c r="F12" s="4" t="s">
        <v>25</v>
      </c>
      <c r="G12" s="8" t="s">
        <v>53</v>
      </c>
      <c r="H12" s="8" t="s">
        <v>54</v>
      </c>
      <c r="I12" s="9">
        <f>'[1]089'!M81</f>
        <v>939999.2805666664</v>
      </c>
      <c r="J12" s="9">
        <f>'[1]089'!G89</f>
        <v>939999.2805666664</v>
      </c>
      <c r="K12" s="9">
        <f>'[1]089'!G91</f>
        <v>479399.6330889998</v>
      </c>
      <c r="L12" s="9">
        <f>'[1]089'!G92</f>
        <v>84599.93525099997</v>
      </c>
      <c r="M12" s="9">
        <f>'[1]089'!G90</f>
        <v>375999.71222666657</v>
      </c>
      <c r="N12" s="9">
        <f t="shared" si="0"/>
        <v>563999.5683399998</v>
      </c>
      <c r="O12" s="9">
        <f>SUM($N$4:N12)</f>
        <v>7374569.263339999</v>
      </c>
    </row>
    <row r="13" spans="1:15" ht="30">
      <c r="A13" s="3">
        <v>10</v>
      </c>
      <c r="B13" s="4" t="s">
        <v>55</v>
      </c>
      <c r="C13" s="5" t="s">
        <v>56</v>
      </c>
      <c r="D13" s="6">
        <v>42060</v>
      </c>
      <c r="E13" s="4"/>
      <c r="F13" s="4" t="s">
        <v>57</v>
      </c>
      <c r="G13" s="8" t="s">
        <v>58</v>
      </c>
      <c r="H13" s="8" t="s">
        <v>59</v>
      </c>
      <c r="I13" s="9">
        <f>'[1]071'!L73</f>
        <v>3189965</v>
      </c>
      <c r="J13" s="9">
        <f>'[1]071'!G79</f>
        <v>1506215</v>
      </c>
      <c r="K13" s="9">
        <f>'[1]071'!G81</f>
        <v>1152254.48</v>
      </c>
      <c r="L13" s="9">
        <f>'[1]071'!G82</f>
        <v>203339.02</v>
      </c>
      <c r="M13" s="9">
        <f>'[1]071'!G80</f>
        <v>150621.5</v>
      </c>
      <c r="N13" s="9">
        <f t="shared" si="0"/>
        <v>1355593.5</v>
      </c>
      <c r="O13" s="9">
        <f>SUM($N$4:N13)</f>
        <v>8730162.76334</v>
      </c>
    </row>
    <row r="14" spans="1:15" ht="30">
      <c r="A14" s="3">
        <v>11</v>
      </c>
      <c r="B14" s="4" t="s">
        <v>60</v>
      </c>
      <c r="C14" s="5" t="s">
        <v>61</v>
      </c>
      <c r="D14" s="6">
        <v>42061</v>
      </c>
      <c r="E14" s="4"/>
      <c r="F14" s="4" t="s">
        <v>25</v>
      </c>
      <c r="G14" s="8" t="s">
        <v>62</v>
      </c>
      <c r="H14" s="8" t="s">
        <v>63</v>
      </c>
      <c r="I14" s="9">
        <f>'[1]080'!M47</f>
        <v>1237948</v>
      </c>
      <c r="J14" s="9">
        <f>'[1]080'!G55</f>
        <v>1237948</v>
      </c>
      <c r="K14" s="9">
        <f>'[1]080'!G57</f>
        <v>947030.22</v>
      </c>
      <c r="L14" s="9">
        <f>'[1]080'!G58</f>
        <v>167122.98</v>
      </c>
      <c r="M14" s="9">
        <f>'[1]080'!G56</f>
        <v>123794.8</v>
      </c>
      <c r="N14" s="9">
        <f t="shared" si="0"/>
        <v>1114153.2</v>
      </c>
      <c r="O14" s="9">
        <f>SUM($N$4:N14)</f>
        <v>9844315.96334</v>
      </c>
    </row>
    <row r="15" spans="1:15" ht="30">
      <c r="A15" s="3">
        <v>12</v>
      </c>
      <c r="B15" s="4" t="s">
        <v>64</v>
      </c>
      <c r="C15" s="5" t="s">
        <v>65</v>
      </c>
      <c r="D15" s="6">
        <v>42062</v>
      </c>
      <c r="E15" s="4"/>
      <c r="F15" s="4" t="s">
        <v>16</v>
      </c>
      <c r="G15" s="8" t="s">
        <v>66</v>
      </c>
      <c r="H15" s="8" t="s">
        <v>67</v>
      </c>
      <c r="I15" s="9">
        <f>'[1]081'!I63</f>
        <v>952504</v>
      </c>
      <c r="J15" s="9">
        <f>'[1]081'!F69</f>
        <v>952504</v>
      </c>
      <c r="K15" s="9">
        <f>'[1]081'!F71</f>
        <v>485777.04000000004</v>
      </c>
      <c r="L15" s="9">
        <f>'[1]081'!F72</f>
        <v>85725.36</v>
      </c>
      <c r="M15" s="9">
        <f>'[1]081'!F70</f>
        <v>381001.60000000003</v>
      </c>
      <c r="N15" s="9">
        <f t="shared" si="0"/>
        <v>571502.4</v>
      </c>
      <c r="O15" s="9">
        <f>SUM($N$4:N15)</f>
        <v>10415818.36334</v>
      </c>
    </row>
    <row r="16" spans="1:15" ht="15">
      <c r="A16" s="3">
        <v>13</v>
      </c>
      <c r="B16" s="4" t="s">
        <v>68</v>
      </c>
      <c r="C16" s="5" t="s">
        <v>69</v>
      </c>
      <c r="D16" s="6">
        <v>42068</v>
      </c>
      <c r="E16" s="4"/>
      <c r="F16" s="4" t="s">
        <v>57</v>
      </c>
      <c r="G16" s="8" t="s">
        <v>70</v>
      </c>
      <c r="H16" s="8" t="s">
        <v>71</v>
      </c>
      <c r="I16" s="9">
        <f>'[1]087'!L79</f>
        <v>1079105</v>
      </c>
      <c r="J16" s="9">
        <f>'[1]087'!G85</f>
        <v>1079105</v>
      </c>
      <c r="K16" s="9">
        <f>'[1]087'!G87</f>
        <v>825515.3200000001</v>
      </c>
      <c r="L16" s="9">
        <f>'[1]087'!G88</f>
        <v>145679.18</v>
      </c>
      <c r="M16" s="9">
        <f>'[1]087'!G86</f>
        <v>107910.5</v>
      </c>
      <c r="N16" s="9">
        <f t="shared" si="0"/>
        <v>971194.5</v>
      </c>
      <c r="O16" s="9">
        <f>SUM($N$4:N16)</f>
        <v>11387012.86334</v>
      </c>
    </row>
    <row r="17" spans="1:15" ht="15">
      <c r="A17" s="28" t="s">
        <v>96</v>
      </c>
      <c r="B17" s="29"/>
      <c r="C17" s="29"/>
      <c r="D17" s="29"/>
      <c r="E17" s="29"/>
      <c r="F17" s="29"/>
      <c r="G17" s="29"/>
      <c r="H17" s="8"/>
      <c r="I17" s="10">
        <f>SUM(I4:I16)</f>
        <v>15525302.280566666</v>
      </c>
      <c r="J17" s="10">
        <f aca="true" t="shared" si="1" ref="J17:N17">SUM(J4:J16)</f>
        <v>13841552.280566666</v>
      </c>
      <c r="K17" s="10">
        <f t="shared" si="1"/>
        <v>9678960.933089</v>
      </c>
      <c r="L17" s="10">
        <f t="shared" si="1"/>
        <v>1708051.930251</v>
      </c>
      <c r="M17" s="10">
        <f t="shared" si="1"/>
        <v>2454539.412226666</v>
      </c>
      <c r="N17" s="10">
        <f t="shared" si="1"/>
        <v>11387012.86334</v>
      </c>
      <c r="O17" s="9"/>
    </row>
    <row r="18" spans="1:15" ht="25.15" customHeight="1">
      <c r="A18" s="33" t="s">
        <v>95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45">
      <c r="A19" s="3">
        <v>1</v>
      </c>
      <c r="B19" s="4" t="s">
        <v>72</v>
      </c>
      <c r="C19" s="5" t="s">
        <v>73</v>
      </c>
      <c r="D19" s="6">
        <v>42061</v>
      </c>
      <c r="E19" s="4"/>
      <c r="F19" s="4" t="s">
        <v>30</v>
      </c>
      <c r="G19" s="8" t="s">
        <v>45</v>
      </c>
      <c r="H19" s="8" t="s">
        <v>74</v>
      </c>
      <c r="I19" s="9">
        <f>'[1]075'!I89</f>
        <v>1400000</v>
      </c>
      <c r="J19" s="9">
        <f>'[1]075'!G95</f>
        <v>1400000</v>
      </c>
      <c r="K19" s="9">
        <f>'[1]075'!G97</f>
        <v>1071000</v>
      </c>
      <c r="L19" s="9">
        <f>'[1]075'!G98</f>
        <v>189000</v>
      </c>
      <c r="M19" s="9">
        <f>'[1]075'!G96</f>
        <v>140000</v>
      </c>
      <c r="N19" s="9">
        <f t="shared" si="0"/>
        <v>1260000</v>
      </c>
      <c r="O19" s="9">
        <f>O16+N19</f>
        <v>12647012.86334</v>
      </c>
    </row>
    <row r="20" spans="1:15" ht="30">
      <c r="A20" s="3">
        <v>2</v>
      </c>
      <c r="B20" s="4" t="s">
        <v>75</v>
      </c>
      <c r="C20" s="5" t="s">
        <v>76</v>
      </c>
      <c r="D20" s="6">
        <v>42062</v>
      </c>
      <c r="E20" s="4"/>
      <c r="F20" s="4" t="s">
        <v>40</v>
      </c>
      <c r="G20" s="8" t="s">
        <v>77</v>
      </c>
      <c r="H20" s="8" t="s">
        <v>78</v>
      </c>
      <c r="I20" s="9">
        <f>'[1]085'!I95</f>
        <v>499923</v>
      </c>
      <c r="J20" s="9">
        <f>'[1]085'!G100</f>
        <v>499923</v>
      </c>
      <c r="K20" s="9">
        <f>'[1]085'!G102</f>
        <v>361194.3675</v>
      </c>
      <c r="L20" s="9">
        <f>'[1]085'!G103</f>
        <v>63740.1825</v>
      </c>
      <c r="M20" s="9">
        <f>'[1]085'!G101</f>
        <v>74988.45</v>
      </c>
      <c r="N20" s="9">
        <f t="shared" si="0"/>
        <v>424934.55</v>
      </c>
      <c r="O20" s="9">
        <f>O19+N20</f>
        <v>13071947.41334</v>
      </c>
    </row>
    <row r="21" spans="1:15" ht="30">
      <c r="A21" s="3">
        <v>3</v>
      </c>
      <c r="B21" s="4" t="s">
        <v>79</v>
      </c>
      <c r="C21" s="5" t="s">
        <v>80</v>
      </c>
      <c r="D21" s="6">
        <v>42076</v>
      </c>
      <c r="E21" s="4"/>
      <c r="F21" s="4" t="s">
        <v>30</v>
      </c>
      <c r="G21" s="8" t="s">
        <v>81</v>
      </c>
      <c r="H21" s="8" t="s">
        <v>82</v>
      </c>
      <c r="I21" s="9">
        <f>'[1]092'!I54</f>
        <v>567650</v>
      </c>
      <c r="J21" s="9">
        <f>'[1]092'!G60</f>
        <v>507650</v>
      </c>
      <c r="K21" s="9">
        <f>'[1]092'!G62</f>
        <v>388352.25</v>
      </c>
      <c r="L21" s="9">
        <f>'[1]092'!G63</f>
        <v>68532.75</v>
      </c>
      <c r="M21" s="9">
        <f>'[1]092'!G61</f>
        <v>50765</v>
      </c>
      <c r="N21" s="9">
        <f t="shared" si="0"/>
        <v>456885</v>
      </c>
      <c r="O21" s="9">
        <f>O20+N21</f>
        <v>13528832.41334</v>
      </c>
    </row>
    <row r="22" spans="1:15" ht="30">
      <c r="A22" s="3">
        <v>4</v>
      </c>
      <c r="B22" s="4" t="s">
        <v>83</v>
      </c>
      <c r="C22" s="5" t="s">
        <v>84</v>
      </c>
      <c r="D22" s="6">
        <v>42062</v>
      </c>
      <c r="E22" s="4"/>
      <c r="F22" s="4" t="s">
        <v>35</v>
      </c>
      <c r="G22" s="8" t="s">
        <v>85</v>
      </c>
      <c r="H22" s="8" t="s">
        <v>86</v>
      </c>
      <c r="I22" s="9">
        <f>'[1]084'!M62</f>
        <v>1273386</v>
      </c>
      <c r="J22" s="9">
        <f>'[1]084'!G67</f>
        <v>1273386</v>
      </c>
      <c r="K22" s="9">
        <f>'[1]084'!G69</f>
        <v>974140.2899999999</v>
      </c>
      <c r="L22" s="9">
        <f>'[1]084'!G70</f>
        <v>171907.11000000002</v>
      </c>
      <c r="M22" s="9">
        <f>'[1]084'!G68</f>
        <v>127338.6</v>
      </c>
      <c r="N22" s="9">
        <f t="shared" si="0"/>
        <v>1146047.4</v>
      </c>
      <c r="O22" s="9">
        <f>O21+N22</f>
        <v>14674879.81334</v>
      </c>
    </row>
    <row r="23" spans="1:15" ht="15">
      <c r="A23" s="3">
        <v>5</v>
      </c>
      <c r="B23" s="4" t="s">
        <v>87</v>
      </c>
      <c r="C23" s="5" t="s">
        <v>88</v>
      </c>
      <c r="D23" s="6">
        <v>42061</v>
      </c>
      <c r="E23" s="4"/>
      <c r="F23" s="4" t="s">
        <v>30</v>
      </c>
      <c r="G23" s="8" t="s">
        <v>45</v>
      </c>
      <c r="H23" s="4" t="s">
        <v>89</v>
      </c>
      <c r="I23" s="9">
        <f>'[1]076'!I70</f>
        <v>691831</v>
      </c>
      <c r="J23" s="9">
        <f>'[1]076'!G76</f>
        <v>691831</v>
      </c>
      <c r="K23" s="9">
        <f>'[1]076'!G78</f>
        <v>529250.71</v>
      </c>
      <c r="L23" s="9">
        <f>'[1]076'!G79</f>
        <v>93397.18500000001</v>
      </c>
      <c r="M23" s="9">
        <f>'[1]076'!G77</f>
        <v>69183.1</v>
      </c>
      <c r="N23" s="9">
        <f t="shared" si="0"/>
        <v>622647.895</v>
      </c>
      <c r="O23" s="9">
        <f>O22+N23</f>
        <v>15297527.70834</v>
      </c>
    </row>
    <row r="24" spans="1:15" ht="30">
      <c r="A24" s="3">
        <v>6</v>
      </c>
      <c r="B24" s="4" t="s">
        <v>90</v>
      </c>
      <c r="C24" s="5" t="s">
        <v>91</v>
      </c>
      <c r="D24" s="6">
        <v>42062</v>
      </c>
      <c r="E24" s="4"/>
      <c r="F24" s="4" t="s">
        <v>25</v>
      </c>
      <c r="G24" s="8" t="s">
        <v>92</v>
      </c>
      <c r="H24" s="8" t="s">
        <v>93</v>
      </c>
      <c r="I24" s="9">
        <f>'[1]086'!M55</f>
        <v>1495000</v>
      </c>
      <c r="J24" s="9">
        <f>'[1]086'!G60</f>
        <v>1469863</v>
      </c>
      <c r="K24" s="9">
        <f>'[1]086'!G62</f>
        <v>1061976</v>
      </c>
      <c r="L24" s="9">
        <f>'[1]086'!G63</f>
        <v>187407</v>
      </c>
      <c r="M24" s="9">
        <f>'[1]086'!G61</f>
        <v>220480</v>
      </c>
      <c r="N24" s="9">
        <f t="shared" si="0"/>
        <v>1249383</v>
      </c>
      <c r="O24" s="9">
        <f>O23+N24</f>
        <v>16546910.70834</v>
      </c>
    </row>
    <row r="25" spans="1:15" s="11" customFormat="1" ht="15.75" thickBot="1">
      <c r="A25" s="22"/>
      <c r="B25" s="23"/>
      <c r="C25" s="24"/>
      <c r="D25" s="25"/>
      <c r="E25" s="23"/>
      <c r="F25" s="23"/>
      <c r="G25" s="26"/>
      <c r="H25" s="26"/>
      <c r="I25" s="27">
        <f>SUM(I19:I24)</f>
        <v>5927790</v>
      </c>
      <c r="J25" s="27">
        <f aca="true" t="shared" si="2" ref="J25:N25">SUM(J19:J24)</f>
        <v>5842653</v>
      </c>
      <c r="K25" s="27">
        <f t="shared" si="2"/>
        <v>4385913.6175</v>
      </c>
      <c r="L25" s="27">
        <f t="shared" si="2"/>
        <v>773984.2275</v>
      </c>
      <c r="M25" s="27">
        <f t="shared" si="2"/>
        <v>682755.15</v>
      </c>
      <c r="N25" s="27">
        <f t="shared" si="2"/>
        <v>5159897.845</v>
      </c>
      <c r="O25" s="27"/>
    </row>
    <row r="26" spans="1:9" ht="15">
      <c r="A26" s="12"/>
      <c r="B26" s="12"/>
      <c r="C26" s="13"/>
      <c r="D26" s="14"/>
      <c r="E26" s="12"/>
      <c r="F26" s="12"/>
      <c r="G26" s="15"/>
      <c r="H26" s="15"/>
      <c r="I26" s="12"/>
    </row>
    <row r="27" spans="1:14" ht="15">
      <c r="A27" s="12"/>
      <c r="B27" s="12"/>
      <c r="C27" s="13"/>
      <c r="D27" s="14"/>
      <c r="E27" s="12"/>
      <c r="F27" s="12"/>
      <c r="G27" s="15"/>
      <c r="H27" s="12"/>
      <c r="I27" s="12"/>
      <c r="N27" s="20"/>
    </row>
    <row r="28" spans="1:9" ht="15">
      <c r="A28" s="12"/>
      <c r="B28" s="12"/>
      <c r="C28" s="13"/>
      <c r="D28" s="14"/>
      <c r="E28" s="12"/>
      <c r="F28" s="12"/>
      <c r="G28" s="15"/>
      <c r="H28" s="12"/>
      <c r="I28" s="12"/>
    </row>
    <row r="29" spans="1:9" ht="1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5">
      <c r="A31" s="12"/>
      <c r="B31" s="16"/>
      <c r="C31" s="16"/>
      <c r="D31" s="16"/>
      <c r="E31" s="16"/>
      <c r="F31" s="16"/>
      <c r="G31" s="17"/>
      <c r="H31" s="16"/>
      <c r="I31" s="12"/>
    </row>
    <row r="32" spans="1:9" ht="15">
      <c r="A32" s="12"/>
      <c r="B32" s="12"/>
      <c r="C32" s="12"/>
      <c r="D32" s="12"/>
      <c r="E32" s="12"/>
      <c r="F32" s="12"/>
      <c r="G32" s="15"/>
      <c r="H32" s="12"/>
      <c r="I32" s="12"/>
    </row>
    <row r="33" spans="1:9" s="11" customFormat="1" ht="15">
      <c r="A33" s="16"/>
      <c r="B33" s="12"/>
      <c r="C33" s="13"/>
      <c r="D33" s="14"/>
      <c r="E33" s="12"/>
      <c r="F33" s="12"/>
      <c r="G33" s="15"/>
      <c r="H33" s="15"/>
      <c r="I33" s="16"/>
    </row>
    <row r="34" spans="1:9" ht="15">
      <c r="A34" s="12"/>
      <c r="B34" s="12"/>
      <c r="C34" s="12"/>
      <c r="D34" s="12"/>
      <c r="E34" s="12"/>
      <c r="F34" s="12"/>
      <c r="G34" s="15"/>
      <c r="H34" s="12"/>
      <c r="I34" s="12"/>
    </row>
    <row r="35" spans="1:9" ht="15">
      <c r="A35" s="12"/>
      <c r="B35" s="12"/>
      <c r="C35" s="13"/>
      <c r="D35" s="14"/>
      <c r="E35" s="12"/>
      <c r="F35" s="12"/>
      <c r="G35" s="15"/>
      <c r="H35" s="12"/>
      <c r="I35" s="12"/>
    </row>
    <row r="36" spans="1:9" ht="15">
      <c r="A36" s="12"/>
      <c r="B36" s="12"/>
      <c r="C36" s="13"/>
      <c r="D36" s="14"/>
      <c r="E36" s="12"/>
      <c r="F36" s="12"/>
      <c r="G36" s="15"/>
      <c r="H36" s="12"/>
      <c r="I36" s="12"/>
    </row>
    <row r="37" spans="1:9" ht="15">
      <c r="A37" s="12"/>
      <c r="B37" s="12"/>
      <c r="C37" s="12"/>
      <c r="D37" s="12"/>
      <c r="E37" s="12"/>
      <c r="F37" s="12"/>
      <c r="G37" s="15"/>
      <c r="H37" s="12"/>
      <c r="I37" s="12"/>
    </row>
    <row r="38" spans="1:9" ht="15">
      <c r="A38" s="12"/>
      <c r="B38" s="12"/>
      <c r="C38" s="12"/>
      <c r="D38" s="12"/>
      <c r="E38" s="12"/>
      <c r="F38" s="12"/>
      <c r="G38" s="15"/>
      <c r="H38" s="12"/>
      <c r="I38" s="12"/>
    </row>
    <row r="39" spans="1:9" ht="15">
      <c r="A39" s="12"/>
      <c r="B39" s="12"/>
      <c r="C39" s="12"/>
      <c r="D39" s="12"/>
      <c r="E39" s="12"/>
      <c r="F39" s="12"/>
      <c r="G39" s="15"/>
      <c r="H39" s="12"/>
      <c r="I39" s="12"/>
    </row>
    <row r="40" ht="15">
      <c r="G40" s="18"/>
    </row>
    <row r="41" ht="15">
      <c r="G41" s="18"/>
    </row>
    <row r="42" ht="15">
      <c r="G42" s="18"/>
    </row>
    <row r="43" ht="15">
      <c r="G43" s="18"/>
    </row>
    <row r="44" ht="15">
      <c r="G44" s="18"/>
    </row>
    <row r="45" ht="15">
      <c r="G45" s="18"/>
    </row>
    <row r="46" ht="15">
      <c r="G46" s="18"/>
    </row>
    <row r="47" ht="15">
      <c r="G47" s="18"/>
    </row>
    <row r="48" ht="15">
      <c r="G48" s="18"/>
    </row>
    <row r="49" ht="15">
      <c r="G49" s="18"/>
    </row>
    <row r="50" ht="15">
      <c r="G50" s="18"/>
    </row>
    <row r="51" ht="15">
      <c r="G51" s="18"/>
    </row>
    <row r="52" ht="15">
      <c r="G52" s="18"/>
    </row>
    <row r="53" ht="15">
      <c r="G53" s="18"/>
    </row>
    <row r="54" ht="15">
      <c r="G54" s="18"/>
    </row>
    <row r="55" ht="15">
      <c r="G55" s="18"/>
    </row>
  </sheetData>
  <autoFilter ref="B2:H36"/>
  <mergeCells count="4">
    <mergeCell ref="A17:G17"/>
    <mergeCell ref="A1:O1"/>
    <mergeCell ref="A18:O18"/>
    <mergeCell ref="A3:O3"/>
  </mergeCells>
  <printOptions/>
  <pageMargins left="0.7" right="0.7" top="0.787401575" bottom="0.7874015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Zatloukalová Zdeňka Ing.</dc:creator>
  <cp:keywords/>
  <dc:description/>
  <cp:lastModifiedBy>Hrůza Tomáš Mgr.</cp:lastModifiedBy>
  <cp:lastPrinted>2015-06-22T13:41:13Z</cp:lastPrinted>
  <dcterms:created xsi:type="dcterms:W3CDTF">2015-06-22T12:26:46Z</dcterms:created>
  <dcterms:modified xsi:type="dcterms:W3CDTF">2016-02-03T14:48:39Z</dcterms:modified>
  <cp:category/>
  <cp:version/>
  <cp:contentType/>
  <cp:contentStatus/>
</cp:coreProperties>
</file>